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95" yWindow="0" windowWidth="16845" windowHeight="9855"/>
  </bookViews>
  <sheets>
    <sheet name="Plán 2014" sheetId="1" r:id="rId1"/>
  </sheets>
  <definedNames>
    <definedName name="_xlnm.Print_Titles" localSheetId="0">'Plán 2014'!$A:$E</definedName>
    <definedName name="_xlnm.Print_Area" localSheetId="0">'Plán 2014'!$A$1:$O$72</definedName>
  </definedNames>
  <calcPr calcId="114210" fullCalcOnLoad="1"/>
</workbook>
</file>

<file path=xl/calcChain.xml><?xml version="1.0" encoding="utf-8"?>
<calcChain xmlns="http://schemas.openxmlformats.org/spreadsheetml/2006/main">
  <c r="N63" i="1"/>
  <c r="N66"/>
  <c r="N65"/>
  <c r="N64"/>
  <c r="N62"/>
  <c r="N61"/>
  <c r="N60"/>
  <c r="N59"/>
  <c r="N58"/>
  <c r="N57"/>
  <c r="N56"/>
  <c r="N55"/>
  <c r="N54"/>
  <c r="N53"/>
  <c r="N52"/>
  <c r="N51"/>
  <c r="N49"/>
  <c r="N48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4"/>
  <c r="N23"/>
  <c r="N22"/>
  <c r="N20"/>
  <c r="N19"/>
  <c r="N18"/>
  <c r="N17"/>
  <c r="N16"/>
  <c r="N15"/>
  <c r="N14"/>
  <c r="G50"/>
  <c r="G47"/>
  <c r="N13"/>
  <c r="L26"/>
  <c r="L25"/>
  <c r="K21"/>
  <c r="K67"/>
  <c r="J67"/>
  <c r="I67"/>
  <c r="H67"/>
  <c r="N12"/>
  <c r="M9"/>
  <c r="L9"/>
  <c r="K9"/>
  <c r="J9"/>
  <c r="I9"/>
  <c r="H9"/>
  <c r="G9"/>
  <c r="N8"/>
  <c r="N7"/>
  <c r="N6"/>
  <c r="N5"/>
  <c r="N4"/>
  <c r="N3"/>
  <c r="N2"/>
  <c r="J70"/>
  <c r="J72"/>
  <c r="N21"/>
  <c r="N9"/>
  <c r="I70"/>
  <c r="I72"/>
  <c r="K70"/>
  <c r="K72"/>
  <c r="G67"/>
  <c r="G70"/>
  <c r="M47"/>
  <c r="M50"/>
  <c r="N50"/>
  <c r="L67"/>
  <c r="L70"/>
  <c r="L72"/>
  <c r="N25"/>
  <c r="H70"/>
  <c r="H72"/>
  <c r="N26"/>
  <c r="N47"/>
  <c r="N67"/>
  <c r="N70"/>
  <c r="N71"/>
  <c r="M67"/>
  <c r="M70"/>
  <c r="M72"/>
  <c r="G71"/>
  <c r="G72"/>
  <c r="N72"/>
</calcChain>
</file>

<file path=xl/sharedStrings.xml><?xml version="1.0" encoding="utf-8"?>
<sst xmlns="http://schemas.openxmlformats.org/spreadsheetml/2006/main" count="117" uniqueCount="103">
  <si>
    <t>Čl.příspěvky</t>
  </si>
  <si>
    <t>Volné</t>
  </si>
  <si>
    <t>Celkem</t>
  </si>
  <si>
    <t>MŠMTV</t>
  </si>
  <si>
    <t>Podpora státní sportovní reprezentace</t>
  </si>
  <si>
    <t>Soutěžní oblast</t>
  </si>
  <si>
    <t>Ceny pro MČR</t>
  </si>
  <si>
    <t>Odměny vítězům TL</t>
  </si>
  <si>
    <t>Soutěžní průkazy</t>
  </si>
  <si>
    <t>Školení funkcionářů</t>
  </si>
  <si>
    <t>Rezerva</t>
  </si>
  <si>
    <t>Doškolovací seminář</t>
  </si>
  <si>
    <t>Kongres</t>
  </si>
  <si>
    <t>NRT a talentovaná mládež</t>
  </si>
  <si>
    <t>Státní sportovní reprezentace (Dospělí, Mládež) MŠMT</t>
  </si>
  <si>
    <t>Projekt talentované mládeže MŠMT</t>
  </si>
  <si>
    <t>Projekt talentované mládeže ČSTS</t>
  </si>
  <si>
    <t>Náklady WDSF</t>
  </si>
  <si>
    <t>Členský příspěvek</t>
  </si>
  <si>
    <t>Účast na AGM</t>
  </si>
  <si>
    <t>Licenční poplatky - porotci, soutěže</t>
  </si>
  <si>
    <t>Sekretariát</t>
  </si>
  <si>
    <t>Nájemné, mzdové náklady, služby,energie</t>
  </si>
  <si>
    <t>Telefony, poštovné, Internet, ostatní</t>
  </si>
  <si>
    <t>Vedení ekonomiky - služba</t>
  </si>
  <si>
    <t>Vedení účetnictví - služba</t>
  </si>
  <si>
    <t>Poradenská činnost (daňová a právní) - služba</t>
  </si>
  <si>
    <t>Ekonomika</t>
  </si>
  <si>
    <t>Vedení soutěžní databáze, multilicence Dance - služba</t>
  </si>
  <si>
    <t>Vedení členské databáze a přenos dat - služba</t>
  </si>
  <si>
    <t>VR (cestovné, nájemné)</t>
  </si>
  <si>
    <t>Internetové stránky WEB - služba</t>
  </si>
  <si>
    <t>divize</t>
  </si>
  <si>
    <t>kluby</t>
  </si>
  <si>
    <t>Činnost orgánů</t>
  </si>
  <si>
    <t>Smírčí komise a Disciplinární komise (cestovné, nájemné, telefony a poštovné)</t>
  </si>
  <si>
    <t>Čerpání dotací</t>
  </si>
  <si>
    <t>Služby -server + údržba dat atd.</t>
  </si>
  <si>
    <t>Legisl.komise (cestovné, odborná spolupráce)</t>
  </si>
  <si>
    <t>DR (cestovné, nájemné, telefony a poštovné)</t>
  </si>
  <si>
    <t>Řízení oblasti trenérů (mzdové náklady,cestovné, nájemné, telefony, internet)</t>
  </si>
  <si>
    <t>Řízení soutěžní oblasti (mzdové náklady, cestovné, nájemné, telefony a poštovné, internet</t>
  </si>
  <si>
    <t>Řízení oblasti porotců a komise rozhodčích (mzdové náklady,cestovné...</t>
  </si>
  <si>
    <t>Komise sportovců (cestovné, nájemné, telefony a poštovné)</t>
  </si>
  <si>
    <t>Propagace</t>
  </si>
  <si>
    <t>Ostatní</t>
  </si>
  <si>
    <t>Informační systém</t>
  </si>
  <si>
    <t>Náklady na reorganizaci</t>
  </si>
  <si>
    <t>PC a hardware</t>
  </si>
  <si>
    <t>Oblast porotců, trenérů a vzdělávání</t>
  </si>
  <si>
    <t>SCM (Grant MŠMT - program II)</t>
  </si>
  <si>
    <t>Zůstatek na účtu k 1.1.2012</t>
  </si>
  <si>
    <t>PŘÍJMY v tis. CZK</t>
  </si>
  <si>
    <t>Ostatní příjmy (včetně z banky)</t>
  </si>
  <si>
    <t>Licence WDSF,průk.obaly, popl.soutěží zahr. atd</t>
  </si>
  <si>
    <t>Kvalifikační studia - podpora KSI, metodické a zkuš. materiály</t>
  </si>
  <si>
    <t>Podpora reprezentace ČSTS</t>
  </si>
  <si>
    <t>Sportovní centra mládeže (interní grant)</t>
  </si>
  <si>
    <t>Příjmy celkem (v tis. CZK)</t>
  </si>
  <si>
    <t>(člen WDSF CHF 1100 + PD CHF 700)</t>
  </si>
  <si>
    <t>Výdaje celkem (v tis. CZK)</t>
  </si>
  <si>
    <t>Ostatní náklady ČSTS (Popl. na ČASPV ve výši 80000, rizikový fond)</t>
  </si>
  <si>
    <t>VÝDAJE v tis. CZK</t>
  </si>
  <si>
    <t>MŠMT PR I</t>
  </si>
  <si>
    <t>MŠMT PR II</t>
  </si>
  <si>
    <t>MŠMT PR V</t>
  </si>
  <si>
    <t>Sponz. Volné</t>
  </si>
  <si>
    <t>Sponz. Vázané</t>
  </si>
  <si>
    <t>Dotace mimo MŠMT</t>
  </si>
  <si>
    <t>PR-Mzdy</t>
  </si>
  <si>
    <t>PR-Cestovné</t>
  </si>
  <si>
    <t>PR-Služby</t>
  </si>
  <si>
    <t>VPR-Mzdy</t>
  </si>
  <si>
    <t>VPR-Cestovné</t>
  </si>
  <si>
    <t>VPR-Služby</t>
  </si>
  <si>
    <t>Rozdíl příjmů a výdajů</t>
  </si>
  <si>
    <t>Obnova IS</t>
  </si>
  <si>
    <t>Design webových stránek</t>
  </si>
  <si>
    <t>Vývoj SW pro zpracování výsledků soutěží</t>
  </si>
  <si>
    <t>SCM Orel Telnice - účelově vymezeno MŠMT</t>
  </si>
  <si>
    <t>Daň</t>
  </si>
  <si>
    <t>Hospodářský výsledek</t>
  </si>
  <si>
    <t>Sportovní oblečení NRT</t>
  </si>
  <si>
    <t>Vybavení kanceláře (nábytek...)</t>
  </si>
  <si>
    <t>Komentář</t>
  </si>
  <si>
    <t>včetně poplatků</t>
  </si>
  <si>
    <t>Včetně cestovného na vyhlášení</t>
  </si>
  <si>
    <t>Zároveň pro reprezentaci - pro NRT, Využito grantů MŠMT</t>
  </si>
  <si>
    <t>Sponzoři, ostatní dotace</t>
  </si>
  <si>
    <t>Organizace sportu (Grant MŠMT - program V)</t>
  </si>
  <si>
    <t>Nové členské průkazy - karta na několik let (obdoba WDSF)</t>
  </si>
  <si>
    <t>Není zatím určen poměr ČSTS/Orel</t>
  </si>
  <si>
    <t>Cestovné, semináře…</t>
  </si>
  <si>
    <t>Dotace ještě nebyla určena</t>
  </si>
  <si>
    <t>TV Přenosy, správa FB</t>
  </si>
  <si>
    <t>Presidium (pouze náklady na přípravu jednání a vlastní jednání)</t>
  </si>
  <si>
    <t>Diplomy, medaile</t>
  </si>
  <si>
    <t>Plán 2014</t>
  </si>
  <si>
    <t>AGM je v Granadě</t>
  </si>
  <si>
    <t>Pořádání soutěží WDSF - grant MŠMT</t>
  </si>
  <si>
    <t>Plán 2015</t>
  </si>
  <si>
    <t>Podíl Loterie - čerpání z roku 2014 - Juniorská základna</t>
  </si>
  <si>
    <t>Podíl z loterií - Juniorská základna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</si>
</sst>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3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3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3" xfId="0" applyFont="1" applyBorder="1"/>
    <xf numFmtId="3" fontId="1" fillId="0" borderId="3" xfId="0" applyNumberFormat="1" applyFont="1" applyBorder="1"/>
    <xf numFmtId="3" fontId="1" fillId="0" borderId="6" xfId="0" applyNumberFormat="1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11" xfId="0" applyNumberFormat="1" applyBorder="1"/>
    <xf numFmtId="3" fontId="1" fillId="0" borderId="9" xfId="0" applyNumberFormat="1" applyFon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3" fontId="0" fillId="0" borderId="12" xfId="0" applyNumberFormat="1" applyBorder="1"/>
    <xf numFmtId="0" fontId="0" fillId="0" borderId="1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14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zoomScale="80" zoomScaleNormal="70" workbookViewId="0">
      <selection activeCell="J66" sqref="J66"/>
    </sheetView>
  </sheetViews>
  <sheetFormatPr defaultRowHeight="15" outlineLevelCol="1"/>
  <cols>
    <col min="1" max="1" width="5.7109375" style="4" customWidth="1"/>
    <col min="2" max="2" width="4.140625" customWidth="1"/>
    <col min="3" max="3" width="30.85546875" customWidth="1"/>
    <col min="4" max="4" width="56.7109375" customWidth="1"/>
    <col min="5" max="5" width="30.140625" customWidth="1"/>
    <col min="6" max="6" width="9.140625" style="1"/>
    <col min="7" max="13" width="9.140625" style="1" outlineLevel="1"/>
    <col min="14" max="14" width="9.140625" style="1"/>
    <col min="15" max="15" width="60.140625" bestFit="1" customWidth="1"/>
  </cols>
  <sheetData>
    <row r="1" spans="1:15" s="31" customFormat="1" ht="48" thickBot="1">
      <c r="A1" s="59" t="s">
        <v>52</v>
      </c>
      <c r="B1" s="60"/>
      <c r="C1" s="60"/>
      <c r="D1" s="29"/>
      <c r="E1" s="29"/>
      <c r="F1" s="33" t="s">
        <v>97</v>
      </c>
      <c r="G1" s="30" t="s">
        <v>1</v>
      </c>
      <c r="H1" s="30" t="s">
        <v>66</v>
      </c>
      <c r="I1" s="30" t="s">
        <v>67</v>
      </c>
      <c r="J1" s="29" t="s">
        <v>68</v>
      </c>
      <c r="K1" s="30" t="s">
        <v>63</v>
      </c>
      <c r="L1" s="30" t="s">
        <v>64</v>
      </c>
      <c r="M1" s="30" t="s">
        <v>65</v>
      </c>
      <c r="N1" s="33" t="s">
        <v>100</v>
      </c>
      <c r="O1" s="33" t="s">
        <v>84</v>
      </c>
    </row>
    <row r="2" spans="1:15">
      <c r="A2" s="42">
        <v>1</v>
      </c>
      <c r="B2" s="12">
        <v>1</v>
      </c>
      <c r="C2" s="44" t="s">
        <v>0</v>
      </c>
      <c r="D2" s="13" t="s">
        <v>85</v>
      </c>
      <c r="E2" s="13"/>
      <c r="F2" s="34">
        <v>5100</v>
      </c>
      <c r="G2" s="14">
        <v>5100</v>
      </c>
      <c r="H2" s="14"/>
      <c r="I2" s="14"/>
      <c r="J2" s="14"/>
      <c r="K2" s="14"/>
      <c r="L2" s="14"/>
      <c r="M2" s="14"/>
      <c r="N2" s="34">
        <f>SUM(G2:M2)</f>
        <v>5100</v>
      </c>
      <c r="O2" s="34"/>
    </row>
    <row r="3" spans="1:15">
      <c r="A3" s="43"/>
      <c r="B3" s="5">
        <v>2</v>
      </c>
      <c r="C3" s="6" t="s">
        <v>3</v>
      </c>
      <c r="D3" s="6" t="s">
        <v>89</v>
      </c>
      <c r="E3" s="6"/>
      <c r="F3" s="35">
        <v>3000</v>
      </c>
      <c r="G3" s="7"/>
      <c r="H3" s="7"/>
      <c r="I3" s="7"/>
      <c r="J3" s="7"/>
      <c r="K3" s="7"/>
      <c r="L3" s="7"/>
      <c r="M3" s="7">
        <v>3000</v>
      </c>
      <c r="N3" s="35">
        <f t="shared" ref="N3:N8" si="0">SUM(G3:M3)</f>
        <v>3000</v>
      </c>
      <c r="O3" s="35" t="s">
        <v>93</v>
      </c>
    </row>
    <row r="4" spans="1:15">
      <c r="A4" s="57">
        <v>4</v>
      </c>
      <c r="B4" s="5">
        <v>1</v>
      </c>
      <c r="C4" s="6" t="s">
        <v>3</v>
      </c>
      <c r="D4" s="6" t="s">
        <v>50</v>
      </c>
      <c r="E4" s="6"/>
      <c r="F4" s="35">
        <v>1200</v>
      </c>
      <c r="G4" s="7"/>
      <c r="H4" s="7"/>
      <c r="I4" s="7"/>
      <c r="J4" s="7"/>
      <c r="K4" s="7"/>
      <c r="L4" s="7">
        <v>1200</v>
      </c>
      <c r="M4" s="7"/>
      <c r="N4" s="35">
        <f t="shared" si="0"/>
        <v>1200</v>
      </c>
      <c r="O4" s="35"/>
    </row>
    <row r="5" spans="1:15">
      <c r="A5" s="57"/>
      <c r="B5" s="5">
        <v>2</v>
      </c>
      <c r="C5" s="6" t="s">
        <v>3</v>
      </c>
      <c r="D5" s="6" t="s">
        <v>4</v>
      </c>
      <c r="E5" s="6"/>
      <c r="F5" s="35">
        <v>100</v>
      </c>
      <c r="G5" s="7"/>
      <c r="H5" s="7"/>
      <c r="I5" s="7"/>
      <c r="J5" s="7"/>
      <c r="K5" s="7">
        <v>100</v>
      </c>
      <c r="L5" s="7"/>
      <c r="M5" s="7"/>
      <c r="N5" s="35">
        <f t="shared" si="0"/>
        <v>100</v>
      </c>
      <c r="O5" s="35"/>
    </row>
    <row r="6" spans="1:15">
      <c r="A6" s="9">
        <v>5</v>
      </c>
      <c r="B6" s="6"/>
      <c r="C6" s="6" t="s">
        <v>53</v>
      </c>
      <c r="D6" s="6" t="s">
        <v>54</v>
      </c>
      <c r="E6" s="6"/>
      <c r="F6" s="35">
        <v>800</v>
      </c>
      <c r="G6" s="7">
        <v>800</v>
      </c>
      <c r="H6" s="7"/>
      <c r="I6" s="7"/>
      <c r="J6" s="7"/>
      <c r="K6" s="7"/>
      <c r="L6" s="7"/>
      <c r="M6" s="7"/>
      <c r="N6" s="35">
        <f t="shared" si="0"/>
        <v>800</v>
      </c>
      <c r="O6" s="35"/>
    </row>
    <row r="7" spans="1:15" ht="15.75" thickBot="1">
      <c r="A7" s="9">
        <v>6</v>
      </c>
      <c r="B7" s="6"/>
      <c r="C7" s="6" t="s">
        <v>88</v>
      </c>
      <c r="D7" s="6"/>
      <c r="E7" s="6"/>
      <c r="F7" s="35">
        <v>0</v>
      </c>
      <c r="G7" s="7"/>
      <c r="H7" s="7"/>
      <c r="I7" s="7"/>
      <c r="J7" s="7">
        <v>500</v>
      </c>
      <c r="K7" s="7"/>
      <c r="L7" s="7"/>
      <c r="M7" s="7"/>
      <c r="N7" s="35">
        <f t="shared" si="0"/>
        <v>500</v>
      </c>
      <c r="O7" s="35" t="s">
        <v>102</v>
      </c>
    </row>
    <row r="8" spans="1:15" ht="15.75" hidden="1" thickBot="1">
      <c r="A8" s="9">
        <v>7</v>
      </c>
      <c r="B8" s="6"/>
      <c r="C8" s="6" t="s">
        <v>51</v>
      </c>
      <c r="D8" s="6"/>
      <c r="E8" s="6"/>
      <c r="F8" s="35">
        <v>0</v>
      </c>
      <c r="G8" s="7"/>
      <c r="H8" s="7"/>
      <c r="I8" s="7"/>
      <c r="J8" s="7"/>
      <c r="K8" s="7"/>
      <c r="L8" s="7"/>
      <c r="M8" s="7"/>
      <c r="N8" s="35">
        <f t="shared" si="0"/>
        <v>0</v>
      </c>
      <c r="O8" s="35"/>
    </row>
    <row r="9" spans="1:15" s="2" customFormat="1" ht="15.75" thickBot="1">
      <c r="A9" s="50" t="s">
        <v>58</v>
      </c>
      <c r="B9" s="51"/>
      <c r="C9" s="51"/>
      <c r="D9" s="16"/>
      <c r="E9" s="16"/>
      <c r="F9" s="36">
        <v>10200</v>
      </c>
      <c r="G9" s="17">
        <f t="shared" ref="G9:N9" si="1">SUM(G2:G8)</f>
        <v>5900</v>
      </c>
      <c r="H9" s="17">
        <f t="shared" si="1"/>
        <v>0</v>
      </c>
      <c r="I9" s="17">
        <f t="shared" si="1"/>
        <v>0</v>
      </c>
      <c r="J9" s="17">
        <f t="shared" si="1"/>
        <v>500</v>
      </c>
      <c r="K9" s="17">
        <f t="shared" si="1"/>
        <v>100</v>
      </c>
      <c r="L9" s="17">
        <f t="shared" si="1"/>
        <v>1200</v>
      </c>
      <c r="M9" s="17">
        <f t="shared" si="1"/>
        <v>3000</v>
      </c>
      <c r="N9" s="36">
        <f t="shared" si="1"/>
        <v>10700</v>
      </c>
      <c r="O9" s="36"/>
    </row>
    <row r="10" spans="1:15" s="27" customFormat="1" ht="24.75" customHeight="1" thickBot="1">
      <c r="A10" s="26"/>
      <c r="B10" s="26"/>
      <c r="C10" s="26"/>
      <c r="F10" s="28"/>
      <c r="G10" s="28"/>
      <c r="H10" s="28"/>
      <c r="I10" s="28"/>
      <c r="J10" s="28"/>
      <c r="K10" s="28"/>
      <c r="L10" s="28"/>
      <c r="M10" s="28"/>
      <c r="N10" s="28"/>
    </row>
    <row r="11" spans="1:15" s="3" customFormat="1" ht="48" thickBot="1">
      <c r="A11" s="63" t="s">
        <v>62</v>
      </c>
      <c r="B11" s="64"/>
      <c r="C11" s="64"/>
      <c r="D11" s="11"/>
      <c r="E11" s="11"/>
      <c r="F11" s="33" t="s">
        <v>2</v>
      </c>
      <c r="G11" s="30" t="s">
        <v>1</v>
      </c>
      <c r="H11" s="30" t="s">
        <v>66</v>
      </c>
      <c r="I11" s="30" t="s">
        <v>67</v>
      </c>
      <c r="J11" s="29" t="s">
        <v>68</v>
      </c>
      <c r="K11" s="30" t="s">
        <v>63</v>
      </c>
      <c r="L11" s="30" t="s">
        <v>64</v>
      </c>
      <c r="M11" s="30" t="s">
        <v>65</v>
      </c>
      <c r="N11" s="33" t="s">
        <v>2</v>
      </c>
      <c r="O11" s="32"/>
    </row>
    <row r="12" spans="1:15">
      <c r="A12" s="56">
        <v>1</v>
      </c>
      <c r="B12" s="19">
        <v>31</v>
      </c>
      <c r="C12" s="52" t="s">
        <v>5</v>
      </c>
      <c r="D12" s="13" t="s">
        <v>6</v>
      </c>
      <c r="E12" s="13"/>
      <c r="F12" s="34">
        <v>120</v>
      </c>
      <c r="G12" s="14">
        <v>100</v>
      </c>
      <c r="H12" s="14"/>
      <c r="I12" s="14"/>
      <c r="J12" s="14"/>
      <c r="K12" s="14"/>
      <c r="L12" s="14"/>
      <c r="M12" s="14">
        <v>20</v>
      </c>
      <c r="N12" s="45">
        <f t="shared" ref="N12:N66" si="2">SUM(G12:M12)</f>
        <v>120</v>
      </c>
      <c r="O12" s="15" t="s">
        <v>96</v>
      </c>
    </row>
    <row r="13" spans="1:15">
      <c r="A13" s="57"/>
      <c r="B13" s="49">
        <v>34</v>
      </c>
      <c r="C13" s="53"/>
      <c r="D13" s="48" t="s">
        <v>7</v>
      </c>
      <c r="E13" s="6" t="s">
        <v>86</v>
      </c>
      <c r="F13" s="35">
        <v>140</v>
      </c>
      <c r="G13" s="7">
        <v>70</v>
      </c>
      <c r="H13" s="7"/>
      <c r="I13" s="7"/>
      <c r="J13" s="7"/>
      <c r="K13" s="7"/>
      <c r="L13" s="7"/>
      <c r="M13" s="7">
        <v>70</v>
      </c>
      <c r="N13" s="46">
        <f t="shared" si="2"/>
        <v>140</v>
      </c>
      <c r="O13" s="8"/>
    </row>
    <row r="14" spans="1:15">
      <c r="A14" s="57"/>
      <c r="B14" s="10">
        <v>35</v>
      </c>
      <c r="C14" s="53"/>
      <c r="D14" s="6" t="s">
        <v>9</v>
      </c>
      <c r="E14" s="6"/>
      <c r="F14" s="35">
        <v>20</v>
      </c>
      <c r="G14" s="7">
        <v>10</v>
      </c>
      <c r="H14" s="7"/>
      <c r="I14" s="7"/>
      <c r="J14" s="7"/>
      <c r="K14" s="7"/>
      <c r="L14" s="7"/>
      <c r="M14" s="7">
        <v>10</v>
      </c>
      <c r="N14" s="46">
        <f t="shared" si="2"/>
        <v>20</v>
      </c>
      <c r="O14" s="8"/>
    </row>
    <row r="15" spans="1:15">
      <c r="A15" s="57"/>
      <c r="B15" s="10">
        <v>36</v>
      </c>
      <c r="C15" s="53"/>
      <c r="D15" s="6" t="s">
        <v>8</v>
      </c>
      <c r="E15" s="6"/>
      <c r="F15" s="35">
        <v>60</v>
      </c>
      <c r="G15" s="7">
        <v>60</v>
      </c>
      <c r="H15" s="7"/>
      <c r="I15" s="7"/>
      <c r="J15" s="7"/>
      <c r="K15" s="7"/>
      <c r="L15" s="7"/>
      <c r="M15" s="7"/>
      <c r="N15" s="46">
        <f t="shared" si="2"/>
        <v>60</v>
      </c>
      <c r="O15" s="8" t="s">
        <v>90</v>
      </c>
    </row>
    <row r="16" spans="1:15">
      <c r="A16" s="57"/>
      <c r="B16" s="10">
        <v>37</v>
      </c>
      <c r="C16" s="53"/>
      <c r="D16" s="6" t="s">
        <v>10</v>
      </c>
      <c r="E16" s="6"/>
      <c r="F16" s="35">
        <v>300</v>
      </c>
      <c r="G16" s="7">
        <v>300</v>
      </c>
      <c r="H16" s="7"/>
      <c r="I16" s="7"/>
      <c r="J16" s="7"/>
      <c r="K16" s="7"/>
      <c r="L16" s="7"/>
      <c r="M16" s="7"/>
      <c r="N16" s="46">
        <f t="shared" si="2"/>
        <v>300</v>
      </c>
      <c r="O16" s="8"/>
    </row>
    <row r="17" spans="1:15" ht="15.75" thickBot="1">
      <c r="A17" s="58"/>
      <c r="B17" s="20">
        <v>38</v>
      </c>
      <c r="C17" s="54"/>
      <c r="D17" s="21" t="s">
        <v>99</v>
      </c>
      <c r="E17" s="21"/>
      <c r="F17" s="41">
        <v>100</v>
      </c>
      <c r="G17" s="22"/>
      <c r="H17" s="22"/>
      <c r="I17" s="22"/>
      <c r="J17" s="22"/>
      <c r="K17" s="22"/>
      <c r="L17" s="22"/>
      <c r="M17" s="22">
        <v>100</v>
      </c>
      <c r="N17" s="47">
        <f t="shared" si="2"/>
        <v>100</v>
      </c>
      <c r="O17" s="23"/>
    </row>
    <row r="18" spans="1:15">
      <c r="A18" s="56">
        <v>2</v>
      </c>
      <c r="B18" s="19">
        <v>41</v>
      </c>
      <c r="C18" s="52" t="s">
        <v>49</v>
      </c>
      <c r="D18" s="13" t="s">
        <v>12</v>
      </c>
      <c r="E18" s="13"/>
      <c r="F18" s="34">
        <v>120</v>
      </c>
      <c r="G18" s="14">
        <v>60</v>
      </c>
      <c r="H18" s="14"/>
      <c r="I18" s="14"/>
      <c r="J18" s="14"/>
      <c r="K18" s="14"/>
      <c r="L18" s="14"/>
      <c r="M18" s="14">
        <v>60</v>
      </c>
      <c r="N18" s="45">
        <f t="shared" si="2"/>
        <v>120</v>
      </c>
      <c r="O18" s="15" t="s">
        <v>87</v>
      </c>
    </row>
    <row r="19" spans="1:15">
      <c r="A19" s="57"/>
      <c r="B19" s="10">
        <v>42</v>
      </c>
      <c r="C19" s="53"/>
      <c r="D19" s="6" t="s">
        <v>11</v>
      </c>
      <c r="E19" s="6"/>
      <c r="F19" s="35">
        <v>200</v>
      </c>
      <c r="G19" s="7">
        <v>100</v>
      </c>
      <c r="H19" s="7"/>
      <c r="I19" s="7"/>
      <c r="J19" s="7"/>
      <c r="K19" s="7"/>
      <c r="L19" s="7"/>
      <c r="M19" s="7">
        <v>100</v>
      </c>
      <c r="N19" s="46">
        <f t="shared" si="2"/>
        <v>200</v>
      </c>
      <c r="O19" s="8" t="s">
        <v>87</v>
      </c>
    </row>
    <row r="20" spans="1:15" ht="15.75" thickBot="1">
      <c r="A20" s="58"/>
      <c r="B20" s="20">
        <v>43</v>
      </c>
      <c r="C20" s="54"/>
      <c r="D20" s="21" t="s">
        <v>55</v>
      </c>
      <c r="E20" s="21"/>
      <c r="F20" s="41">
        <v>60</v>
      </c>
      <c r="G20" s="22">
        <v>60</v>
      </c>
      <c r="H20" s="22"/>
      <c r="I20" s="22"/>
      <c r="J20" s="22"/>
      <c r="K20" s="22"/>
      <c r="L20" s="22"/>
      <c r="M20" s="22"/>
      <c r="N20" s="46">
        <f t="shared" si="2"/>
        <v>60</v>
      </c>
      <c r="O20" s="23"/>
    </row>
    <row r="21" spans="1:15">
      <c r="A21" s="56">
        <v>3</v>
      </c>
      <c r="B21" s="19">
        <v>51</v>
      </c>
      <c r="C21" s="52" t="s">
        <v>13</v>
      </c>
      <c r="D21" s="13" t="s">
        <v>14</v>
      </c>
      <c r="E21" s="13"/>
      <c r="F21" s="34">
        <v>100</v>
      </c>
      <c r="G21" s="14"/>
      <c r="H21" s="14"/>
      <c r="I21" s="14"/>
      <c r="J21" s="14"/>
      <c r="K21" s="14">
        <f>K5</f>
        <v>100</v>
      </c>
      <c r="L21" s="14"/>
      <c r="M21" s="14"/>
      <c r="N21" s="45">
        <f t="shared" si="2"/>
        <v>100</v>
      </c>
      <c r="O21" s="15"/>
    </row>
    <row r="22" spans="1:15">
      <c r="A22" s="57"/>
      <c r="B22" s="10">
        <v>52</v>
      </c>
      <c r="C22" s="53"/>
      <c r="D22" s="6" t="s">
        <v>56</v>
      </c>
      <c r="E22" s="6"/>
      <c r="F22" s="35">
        <v>500</v>
      </c>
      <c r="G22" s="7">
        <v>550</v>
      </c>
      <c r="H22" s="7"/>
      <c r="I22" s="7"/>
      <c r="J22" s="7"/>
      <c r="K22" s="7"/>
      <c r="L22" s="7"/>
      <c r="M22" s="7"/>
      <c r="N22" s="46">
        <f t="shared" si="2"/>
        <v>550</v>
      </c>
      <c r="O22" s="8"/>
    </row>
    <row r="23" spans="1:15">
      <c r="A23" s="57"/>
      <c r="B23" s="10">
        <v>53</v>
      </c>
      <c r="C23" s="53"/>
      <c r="D23" s="6" t="s">
        <v>15</v>
      </c>
      <c r="E23" s="6"/>
      <c r="F23" s="35">
        <v>0</v>
      </c>
      <c r="G23" s="7"/>
      <c r="H23" s="7"/>
      <c r="I23" s="7"/>
      <c r="J23" s="7"/>
      <c r="K23" s="7"/>
      <c r="M23" s="7"/>
      <c r="N23" s="46">
        <f t="shared" si="2"/>
        <v>0</v>
      </c>
      <c r="O23" s="8"/>
    </row>
    <row r="24" spans="1:15">
      <c r="A24" s="57"/>
      <c r="B24" s="10">
        <v>54</v>
      </c>
      <c r="C24" s="53"/>
      <c r="D24" s="6" t="s">
        <v>16</v>
      </c>
      <c r="E24" s="6"/>
      <c r="F24" s="35">
        <v>0</v>
      </c>
      <c r="G24" s="7"/>
      <c r="H24" s="7"/>
      <c r="I24" s="7"/>
      <c r="J24" s="7"/>
      <c r="K24" s="7"/>
      <c r="L24" s="7"/>
      <c r="M24" s="7"/>
      <c r="N24" s="46">
        <f t="shared" si="2"/>
        <v>0</v>
      </c>
      <c r="O24" s="8"/>
    </row>
    <row r="25" spans="1:15">
      <c r="A25" s="57"/>
      <c r="B25" s="10">
        <v>55</v>
      </c>
      <c r="C25" s="53"/>
      <c r="D25" s="6" t="s">
        <v>57</v>
      </c>
      <c r="E25" s="6"/>
      <c r="F25" s="35">
        <v>1790</v>
      </c>
      <c r="G25" s="7">
        <v>700</v>
      </c>
      <c r="H25" s="7"/>
      <c r="I25" s="7"/>
      <c r="J25" s="7"/>
      <c r="K25" s="7"/>
      <c r="L25" s="7">
        <f>L4-L26</f>
        <v>600</v>
      </c>
      <c r="M25" s="7">
        <v>490</v>
      </c>
      <c r="N25" s="46">
        <f t="shared" si="2"/>
        <v>1790</v>
      </c>
      <c r="O25" s="8"/>
    </row>
    <row r="26" spans="1:15">
      <c r="A26" s="57"/>
      <c r="B26" s="10"/>
      <c r="C26" s="53"/>
      <c r="D26" s="37" t="s">
        <v>79</v>
      </c>
      <c r="E26" s="6"/>
      <c r="F26" s="35">
        <v>600</v>
      </c>
      <c r="G26" s="7"/>
      <c r="H26" s="7"/>
      <c r="I26" s="7"/>
      <c r="J26" s="7"/>
      <c r="K26" s="7"/>
      <c r="L26" s="7">
        <f>L4/2</f>
        <v>600</v>
      </c>
      <c r="M26" s="7"/>
      <c r="N26" s="46">
        <f t="shared" si="2"/>
        <v>600</v>
      </c>
      <c r="O26" s="8" t="s">
        <v>91</v>
      </c>
    </row>
    <row r="27" spans="1:15">
      <c r="A27" s="57"/>
      <c r="B27" s="10"/>
      <c r="C27" s="53"/>
      <c r="D27" s="37" t="s">
        <v>82</v>
      </c>
      <c r="E27" s="6"/>
      <c r="F27" s="35">
        <v>0</v>
      </c>
      <c r="G27" s="7"/>
      <c r="H27" s="7"/>
      <c r="I27" s="7"/>
      <c r="J27" s="7"/>
      <c r="K27" s="7"/>
      <c r="L27" s="7"/>
      <c r="M27" s="7"/>
      <c r="N27" s="46">
        <f t="shared" si="2"/>
        <v>0</v>
      </c>
      <c r="O27" s="8"/>
    </row>
    <row r="28" spans="1:15" ht="15.75" thickBot="1">
      <c r="A28" s="58"/>
      <c r="B28" s="20">
        <v>56</v>
      </c>
      <c r="C28" s="54"/>
      <c r="D28" s="21" t="s">
        <v>10</v>
      </c>
      <c r="E28" s="21"/>
      <c r="F28" s="41">
        <v>667</v>
      </c>
      <c r="G28" s="22">
        <v>600</v>
      </c>
      <c r="H28" s="22"/>
      <c r="I28" s="22"/>
      <c r="J28" s="22"/>
      <c r="K28" s="22"/>
      <c r="L28" s="22"/>
      <c r="M28" s="22"/>
      <c r="N28" s="47">
        <f t="shared" si="2"/>
        <v>600</v>
      </c>
      <c r="O28" s="23" t="s">
        <v>92</v>
      </c>
    </row>
    <row r="29" spans="1:15">
      <c r="A29" s="56">
        <v>4</v>
      </c>
      <c r="B29" s="19">
        <v>71</v>
      </c>
      <c r="C29" s="52" t="s">
        <v>17</v>
      </c>
      <c r="D29" s="13" t="s">
        <v>18</v>
      </c>
      <c r="E29" s="13" t="s">
        <v>59</v>
      </c>
      <c r="F29" s="34">
        <v>40</v>
      </c>
      <c r="G29" s="14">
        <v>40</v>
      </c>
      <c r="H29" s="14"/>
      <c r="I29" s="14"/>
      <c r="J29" s="14"/>
      <c r="K29" s="14"/>
      <c r="L29" s="14"/>
      <c r="M29" s="14"/>
      <c r="N29" s="45">
        <f t="shared" si="2"/>
        <v>40</v>
      </c>
      <c r="O29" s="15"/>
    </row>
    <row r="30" spans="1:15">
      <c r="A30" s="57"/>
      <c r="B30" s="10">
        <v>72</v>
      </c>
      <c r="C30" s="53"/>
      <c r="D30" s="6" t="s">
        <v>19</v>
      </c>
      <c r="E30" s="6"/>
      <c r="F30" s="35">
        <v>60</v>
      </c>
      <c r="G30" s="7">
        <v>100</v>
      </c>
      <c r="H30" s="7"/>
      <c r="I30" s="7"/>
      <c r="J30" s="7"/>
      <c r="K30" s="7"/>
      <c r="L30" s="7"/>
      <c r="M30" s="7"/>
      <c r="N30" s="46">
        <f t="shared" si="2"/>
        <v>100</v>
      </c>
      <c r="O30" s="8" t="s">
        <v>98</v>
      </c>
    </row>
    <row r="31" spans="1:15">
      <c r="A31" s="57"/>
      <c r="B31" s="10">
        <v>73</v>
      </c>
      <c r="C31" s="53"/>
      <c r="D31" s="6" t="s">
        <v>20</v>
      </c>
      <c r="E31" s="6"/>
      <c r="F31" s="35">
        <v>850</v>
      </c>
      <c r="G31" s="7">
        <v>400</v>
      </c>
      <c r="H31" s="7"/>
      <c r="I31" s="7"/>
      <c r="J31" s="7"/>
      <c r="K31" s="7"/>
      <c r="L31" s="7"/>
      <c r="M31" s="7">
        <v>450</v>
      </c>
      <c r="N31" s="46">
        <f t="shared" si="2"/>
        <v>850</v>
      </c>
      <c r="O31" s="8"/>
    </row>
    <row r="32" spans="1:15">
      <c r="A32" s="57"/>
      <c r="B32" s="10">
        <v>61</v>
      </c>
      <c r="C32" s="53" t="s">
        <v>21</v>
      </c>
      <c r="D32" s="6" t="s">
        <v>22</v>
      </c>
      <c r="E32" s="6"/>
      <c r="F32" s="35">
        <v>540</v>
      </c>
      <c r="G32" s="7">
        <v>80</v>
      </c>
      <c r="H32" s="7"/>
      <c r="I32" s="7"/>
      <c r="J32" s="7"/>
      <c r="K32" s="7"/>
      <c r="L32" s="7"/>
      <c r="M32" s="7">
        <v>460</v>
      </c>
      <c r="N32" s="46">
        <f t="shared" si="2"/>
        <v>540</v>
      </c>
      <c r="O32" s="8"/>
    </row>
    <row r="33" spans="1:15">
      <c r="A33" s="57"/>
      <c r="B33" s="10">
        <v>62</v>
      </c>
      <c r="C33" s="53"/>
      <c r="D33" s="6" t="s">
        <v>23</v>
      </c>
      <c r="E33" s="6"/>
      <c r="F33" s="35">
        <v>250</v>
      </c>
      <c r="G33" s="7">
        <v>120</v>
      </c>
      <c r="H33" s="7"/>
      <c r="I33" s="7"/>
      <c r="J33" s="7"/>
      <c r="K33" s="7"/>
      <c r="L33" s="7"/>
      <c r="M33" s="7">
        <v>130</v>
      </c>
      <c r="N33" s="46">
        <f t="shared" si="2"/>
        <v>250</v>
      </c>
      <c r="O33" s="8"/>
    </row>
    <row r="34" spans="1:15">
      <c r="A34" s="57"/>
      <c r="B34" s="10"/>
      <c r="C34" s="53"/>
      <c r="D34" s="37" t="s">
        <v>83</v>
      </c>
      <c r="E34" s="6"/>
      <c r="F34" s="35">
        <v>0</v>
      </c>
      <c r="G34" s="7"/>
      <c r="H34" s="7"/>
      <c r="I34" s="7"/>
      <c r="J34" s="7"/>
      <c r="K34" s="7"/>
      <c r="L34" s="7"/>
      <c r="M34" s="7"/>
      <c r="N34" s="46">
        <f t="shared" si="2"/>
        <v>0</v>
      </c>
      <c r="O34" s="8"/>
    </row>
    <row r="35" spans="1:15">
      <c r="A35" s="57"/>
      <c r="B35" s="10">
        <v>81</v>
      </c>
      <c r="C35" s="53" t="s">
        <v>27</v>
      </c>
      <c r="D35" s="6" t="s">
        <v>24</v>
      </c>
      <c r="E35" s="6"/>
      <c r="F35" s="35">
        <v>60</v>
      </c>
      <c r="G35" s="7">
        <v>30</v>
      </c>
      <c r="H35" s="7"/>
      <c r="I35" s="7"/>
      <c r="J35" s="7"/>
      <c r="K35" s="7"/>
      <c r="L35" s="7"/>
      <c r="M35" s="7">
        <v>30</v>
      </c>
      <c r="N35" s="46">
        <f t="shared" si="2"/>
        <v>60</v>
      </c>
      <c r="O35" s="8"/>
    </row>
    <row r="36" spans="1:15">
      <c r="A36" s="57"/>
      <c r="B36" s="10">
        <v>82</v>
      </c>
      <c r="C36" s="53"/>
      <c r="D36" s="6" t="s">
        <v>25</v>
      </c>
      <c r="E36" s="6"/>
      <c r="F36" s="35">
        <v>150</v>
      </c>
      <c r="G36" s="7">
        <v>100</v>
      </c>
      <c r="H36" s="7"/>
      <c r="I36" s="7"/>
      <c r="J36" s="7"/>
      <c r="K36" s="7"/>
      <c r="L36" s="7"/>
      <c r="M36" s="7">
        <v>50</v>
      </c>
      <c r="N36" s="46">
        <f t="shared" si="2"/>
        <v>150</v>
      </c>
      <c r="O36" s="8"/>
    </row>
    <row r="37" spans="1:15">
      <c r="A37" s="57"/>
      <c r="B37" s="10">
        <v>83</v>
      </c>
      <c r="C37" s="53"/>
      <c r="D37" s="6" t="s">
        <v>26</v>
      </c>
      <c r="E37" s="6"/>
      <c r="F37" s="35">
        <v>0</v>
      </c>
      <c r="G37" s="7"/>
      <c r="H37" s="7"/>
      <c r="I37" s="7"/>
      <c r="J37" s="7"/>
      <c r="K37" s="7"/>
      <c r="L37" s="7"/>
      <c r="M37" s="7">
        <v>100</v>
      </c>
      <c r="N37" s="46">
        <f t="shared" si="2"/>
        <v>100</v>
      </c>
      <c r="O37" s="8"/>
    </row>
    <row r="38" spans="1:15">
      <c r="A38" s="57"/>
      <c r="B38" s="10">
        <v>91</v>
      </c>
      <c r="C38" s="53" t="s">
        <v>46</v>
      </c>
      <c r="D38" s="6" t="s">
        <v>29</v>
      </c>
      <c r="E38" s="6"/>
      <c r="F38" s="35">
        <v>125</v>
      </c>
      <c r="G38" s="7">
        <v>75</v>
      </c>
      <c r="H38" s="7"/>
      <c r="I38" s="7"/>
      <c r="J38" s="7"/>
      <c r="K38" s="7"/>
      <c r="L38" s="7"/>
      <c r="M38" s="7">
        <v>50</v>
      </c>
      <c r="N38" s="46">
        <f t="shared" si="2"/>
        <v>125</v>
      </c>
      <c r="O38" s="8"/>
    </row>
    <row r="39" spans="1:15">
      <c r="A39" s="57"/>
      <c r="B39" s="10">
        <v>92</v>
      </c>
      <c r="C39" s="53"/>
      <c r="D39" s="6" t="s">
        <v>28</v>
      </c>
      <c r="E39" s="6"/>
      <c r="F39" s="35">
        <v>55</v>
      </c>
      <c r="G39" s="7">
        <v>20</v>
      </c>
      <c r="H39" s="7"/>
      <c r="I39" s="7"/>
      <c r="J39" s="7"/>
      <c r="K39" s="7"/>
      <c r="L39" s="7"/>
      <c r="M39" s="7"/>
      <c r="N39" s="46">
        <f t="shared" si="2"/>
        <v>20</v>
      </c>
      <c r="O39" s="8"/>
    </row>
    <row r="40" spans="1:15">
      <c r="A40" s="57"/>
      <c r="B40" s="10">
        <v>94</v>
      </c>
      <c r="C40" s="53"/>
      <c r="D40" s="6" t="s">
        <v>31</v>
      </c>
      <c r="E40" s="6"/>
      <c r="F40" s="35">
        <v>60</v>
      </c>
      <c r="G40" s="7">
        <v>60</v>
      </c>
      <c r="H40" s="7"/>
      <c r="I40" s="7"/>
      <c r="J40" s="7"/>
      <c r="K40" s="7"/>
      <c r="L40" s="7"/>
      <c r="M40" s="7"/>
      <c r="N40" s="46">
        <f t="shared" si="2"/>
        <v>60</v>
      </c>
      <c r="O40" s="8"/>
    </row>
    <row r="41" spans="1:15">
      <c r="A41" s="57"/>
      <c r="B41" s="10">
        <v>95</v>
      </c>
      <c r="C41" s="53"/>
      <c r="D41" s="6" t="s">
        <v>37</v>
      </c>
      <c r="E41" s="6"/>
      <c r="F41" s="35">
        <v>10</v>
      </c>
      <c r="G41" s="7">
        <v>10</v>
      </c>
      <c r="H41" s="7"/>
      <c r="I41" s="7"/>
      <c r="J41" s="7"/>
      <c r="K41" s="7"/>
      <c r="L41" s="7"/>
      <c r="M41" s="7"/>
      <c r="N41" s="46">
        <f t="shared" si="2"/>
        <v>10</v>
      </c>
      <c r="O41" s="8"/>
    </row>
    <row r="42" spans="1:15">
      <c r="A42" s="57"/>
      <c r="B42" s="10">
        <v>96</v>
      </c>
      <c r="C42" s="53"/>
      <c r="D42" s="6" t="s">
        <v>48</v>
      </c>
      <c r="E42" s="6"/>
      <c r="F42" s="35">
        <v>20</v>
      </c>
      <c r="G42" s="7">
        <v>20</v>
      </c>
      <c r="H42" s="7"/>
      <c r="I42" s="7"/>
      <c r="J42" s="7"/>
      <c r="K42" s="7"/>
      <c r="L42" s="7"/>
      <c r="M42" s="7"/>
      <c r="N42" s="46">
        <f t="shared" si="2"/>
        <v>20</v>
      </c>
      <c r="O42" s="8"/>
    </row>
    <row r="43" spans="1:15">
      <c r="A43" s="57"/>
      <c r="B43" s="10"/>
      <c r="C43" s="53"/>
      <c r="D43" s="37" t="s">
        <v>76</v>
      </c>
      <c r="E43" s="6"/>
      <c r="F43" s="35">
        <v>45</v>
      </c>
      <c r="G43" s="7"/>
      <c r="H43" s="7"/>
      <c r="I43" s="7"/>
      <c r="J43" s="7"/>
      <c r="K43" s="7"/>
      <c r="L43" s="7"/>
      <c r="M43" s="7">
        <v>30</v>
      </c>
      <c r="N43" s="46">
        <f t="shared" si="2"/>
        <v>30</v>
      </c>
      <c r="O43" s="8"/>
    </row>
    <row r="44" spans="1:15">
      <c r="A44" s="57"/>
      <c r="B44" s="10"/>
      <c r="C44" s="53"/>
      <c r="D44" s="37" t="s">
        <v>77</v>
      </c>
      <c r="E44" s="6"/>
      <c r="F44" s="35">
        <v>50</v>
      </c>
      <c r="G44" s="7">
        <v>50</v>
      </c>
      <c r="H44" s="7"/>
      <c r="I44" s="7"/>
      <c r="J44" s="7"/>
      <c r="K44" s="7"/>
      <c r="L44" s="7"/>
      <c r="M44" s="7"/>
      <c r="N44" s="46">
        <f t="shared" si="2"/>
        <v>50</v>
      </c>
      <c r="O44" s="8"/>
    </row>
    <row r="45" spans="1:15">
      <c r="A45" s="57"/>
      <c r="B45" s="10"/>
      <c r="C45" s="53"/>
      <c r="D45" s="37" t="s">
        <v>78</v>
      </c>
      <c r="E45" s="6"/>
      <c r="F45" s="35">
        <v>100</v>
      </c>
      <c r="G45" s="7"/>
      <c r="H45" s="7"/>
      <c r="I45" s="7"/>
      <c r="J45" s="7"/>
      <c r="K45" s="7"/>
      <c r="L45" s="7"/>
      <c r="M45" s="7"/>
      <c r="N45" s="46">
        <f t="shared" si="2"/>
        <v>0</v>
      </c>
      <c r="O45" s="8"/>
    </row>
    <row r="46" spans="1:15">
      <c r="A46" s="57"/>
      <c r="B46" s="10">
        <v>10</v>
      </c>
      <c r="C46" s="55" t="s">
        <v>34</v>
      </c>
      <c r="D46" s="6" t="s">
        <v>95</v>
      </c>
      <c r="E46" s="6"/>
      <c r="F46" s="35">
        <v>100.33</v>
      </c>
      <c r="G46" s="7">
        <v>100</v>
      </c>
      <c r="H46" s="7"/>
      <c r="I46" s="7"/>
      <c r="J46" s="7"/>
      <c r="K46" s="7"/>
      <c r="L46" s="7"/>
      <c r="M46" s="7">
        <v>0.33</v>
      </c>
      <c r="N46" s="46">
        <f t="shared" si="2"/>
        <v>100.33</v>
      </c>
      <c r="O46" s="8"/>
    </row>
    <row r="47" spans="1:15">
      <c r="A47" s="57"/>
      <c r="B47" s="10">
        <v>11</v>
      </c>
      <c r="C47" s="55"/>
      <c r="D47" s="6" t="s">
        <v>69</v>
      </c>
      <c r="E47" s="6"/>
      <c r="F47" s="35">
        <v>351</v>
      </c>
      <c r="G47" s="7">
        <f>10.5*12</f>
        <v>126</v>
      </c>
      <c r="H47" s="7"/>
      <c r="I47" s="7"/>
      <c r="J47" s="7"/>
      <c r="K47" s="7"/>
      <c r="L47" s="7"/>
      <c r="M47" s="7">
        <f>0.075*($M$9+$H$9)</f>
        <v>225</v>
      </c>
      <c r="N47" s="46">
        <f t="shared" si="2"/>
        <v>351</v>
      </c>
      <c r="O47" s="8"/>
    </row>
    <row r="48" spans="1:15">
      <c r="A48" s="57"/>
      <c r="B48" s="10"/>
      <c r="C48" s="55"/>
      <c r="D48" s="37" t="s">
        <v>70</v>
      </c>
      <c r="E48" s="6"/>
      <c r="F48" s="35">
        <v>30</v>
      </c>
      <c r="G48" s="7"/>
      <c r="H48" s="7"/>
      <c r="I48" s="7"/>
      <c r="J48" s="7"/>
      <c r="K48" s="7"/>
      <c r="L48" s="7"/>
      <c r="M48" s="7">
        <v>30</v>
      </c>
      <c r="N48" s="46">
        <f t="shared" si="2"/>
        <v>30</v>
      </c>
      <c r="O48" s="8"/>
    </row>
    <row r="49" spans="1:15">
      <c r="A49" s="57"/>
      <c r="B49" s="10"/>
      <c r="C49" s="55"/>
      <c r="D49" s="37" t="s">
        <v>71</v>
      </c>
      <c r="E49" s="6"/>
      <c r="F49" s="35">
        <v>0</v>
      </c>
      <c r="G49" s="7"/>
      <c r="H49" s="7"/>
      <c r="I49" s="7"/>
      <c r="J49" s="7"/>
      <c r="K49" s="7"/>
      <c r="L49" s="7"/>
      <c r="M49" s="7"/>
      <c r="N49" s="46">
        <f t="shared" si="2"/>
        <v>0</v>
      </c>
      <c r="O49" s="8"/>
    </row>
    <row r="50" spans="1:15">
      <c r="A50" s="57"/>
      <c r="B50" s="10">
        <v>12</v>
      </c>
      <c r="C50" s="55"/>
      <c r="D50" s="6" t="s">
        <v>72</v>
      </c>
      <c r="E50" s="6"/>
      <c r="F50" s="35">
        <v>351</v>
      </c>
      <c r="G50" s="7">
        <f>10.5*12</f>
        <v>126</v>
      </c>
      <c r="H50" s="7"/>
      <c r="I50" s="7"/>
      <c r="J50" s="7"/>
      <c r="K50" s="7"/>
      <c r="L50" s="7"/>
      <c r="M50" s="7">
        <f>M47</f>
        <v>225</v>
      </c>
      <c r="N50" s="46">
        <f t="shared" si="2"/>
        <v>351</v>
      </c>
      <c r="O50" s="8"/>
    </row>
    <row r="51" spans="1:15">
      <c r="A51" s="57"/>
      <c r="B51" s="10"/>
      <c r="C51" s="55"/>
      <c r="D51" s="37" t="s">
        <v>73</v>
      </c>
      <c r="E51" s="6"/>
      <c r="F51" s="35">
        <v>50</v>
      </c>
      <c r="G51" s="7"/>
      <c r="H51" s="7"/>
      <c r="I51" s="7"/>
      <c r="J51" s="7"/>
      <c r="K51" s="7"/>
      <c r="L51" s="7"/>
      <c r="M51" s="7">
        <v>50</v>
      </c>
      <c r="N51" s="46">
        <f t="shared" si="2"/>
        <v>50</v>
      </c>
      <c r="O51" s="8"/>
    </row>
    <row r="52" spans="1:15" hidden="1">
      <c r="A52" s="57"/>
      <c r="B52" s="10"/>
      <c r="C52" s="55"/>
      <c r="D52" s="37" t="s">
        <v>74</v>
      </c>
      <c r="E52" s="6"/>
      <c r="F52" s="35">
        <v>0</v>
      </c>
      <c r="G52" s="7"/>
      <c r="H52" s="7"/>
      <c r="I52" s="7"/>
      <c r="J52" s="7"/>
      <c r="K52" s="7"/>
      <c r="L52" s="7"/>
      <c r="M52" s="7"/>
      <c r="N52" s="46">
        <f t="shared" si="2"/>
        <v>0</v>
      </c>
      <c r="O52" s="8"/>
    </row>
    <row r="53" spans="1:15">
      <c r="A53" s="57"/>
      <c r="B53" s="10">
        <v>13</v>
      </c>
      <c r="C53" s="55"/>
      <c r="D53" s="6" t="s">
        <v>30</v>
      </c>
      <c r="E53" s="6"/>
      <c r="F53" s="35">
        <v>9.625</v>
      </c>
      <c r="G53" s="7">
        <v>9.625</v>
      </c>
      <c r="H53" s="7"/>
      <c r="I53" s="7"/>
      <c r="J53" s="7"/>
      <c r="K53" s="7"/>
      <c r="L53" s="7"/>
      <c r="M53" s="7"/>
      <c r="N53" s="46">
        <f t="shared" si="2"/>
        <v>9.625</v>
      </c>
      <c r="O53" s="8"/>
    </row>
    <row r="54" spans="1:15">
      <c r="A54" s="57"/>
      <c r="B54" s="10">
        <v>14</v>
      </c>
      <c r="C54" s="55"/>
      <c r="D54" s="6" t="s">
        <v>41</v>
      </c>
      <c r="E54" s="6"/>
      <c r="F54" s="35">
        <v>110</v>
      </c>
      <c r="G54" s="7">
        <v>30</v>
      </c>
      <c r="H54" s="7"/>
      <c r="I54" s="7"/>
      <c r="J54" s="7"/>
      <c r="K54" s="7"/>
      <c r="L54" s="7"/>
      <c r="M54" s="7">
        <v>80</v>
      </c>
      <c r="N54" s="46">
        <f t="shared" si="2"/>
        <v>110</v>
      </c>
      <c r="O54" s="8"/>
    </row>
    <row r="55" spans="1:15">
      <c r="A55" s="57"/>
      <c r="B55" s="10">
        <v>15</v>
      </c>
      <c r="C55" s="55"/>
      <c r="D55" s="6" t="s">
        <v>40</v>
      </c>
      <c r="E55" s="6"/>
      <c r="F55" s="35">
        <v>68.105000000000004</v>
      </c>
      <c r="G55" s="7">
        <v>50</v>
      </c>
      <c r="H55" s="7"/>
      <c r="I55" s="7"/>
      <c r="J55" s="7"/>
      <c r="K55" s="7"/>
      <c r="L55" s="7"/>
      <c r="M55" s="7">
        <v>20</v>
      </c>
      <c r="N55" s="46">
        <f t="shared" si="2"/>
        <v>70</v>
      </c>
      <c r="O55" s="8"/>
    </row>
    <row r="56" spans="1:15">
      <c r="A56" s="57"/>
      <c r="B56" s="10">
        <v>16</v>
      </c>
      <c r="C56" s="55"/>
      <c r="D56" s="6" t="s">
        <v>42</v>
      </c>
      <c r="E56" s="6"/>
      <c r="F56" s="35">
        <v>60</v>
      </c>
      <c r="G56" s="7">
        <v>60</v>
      </c>
      <c r="H56" s="7"/>
      <c r="I56" s="7"/>
      <c r="J56" s="7"/>
      <c r="K56" s="7"/>
      <c r="L56" s="7"/>
      <c r="M56" s="7"/>
      <c r="N56" s="46">
        <f t="shared" si="2"/>
        <v>60</v>
      </c>
      <c r="O56" s="8"/>
    </row>
    <row r="57" spans="1:15">
      <c r="A57" s="57"/>
      <c r="B57" s="10">
        <v>17</v>
      </c>
      <c r="C57" s="55"/>
      <c r="D57" s="6" t="s">
        <v>39</v>
      </c>
      <c r="E57" s="6"/>
      <c r="F57" s="35">
        <v>20</v>
      </c>
      <c r="G57" s="7">
        <v>20</v>
      </c>
      <c r="H57" s="7"/>
      <c r="I57" s="7"/>
      <c r="J57" s="7"/>
      <c r="K57" s="7"/>
      <c r="L57" s="7"/>
      <c r="M57" s="7"/>
      <c r="N57" s="46">
        <f t="shared" si="2"/>
        <v>20</v>
      </c>
      <c r="O57" s="8"/>
    </row>
    <row r="58" spans="1:15">
      <c r="A58" s="57"/>
      <c r="B58" s="10">
        <v>18</v>
      </c>
      <c r="C58" s="55"/>
      <c r="D58" s="6" t="s">
        <v>38</v>
      </c>
      <c r="E58" s="6"/>
      <c r="F58" s="35">
        <v>10</v>
      </c>
      <c r="G58" s="7">
        <v>10</v>
      </c>
      <c r="H58" s="7"/>
      <c r="I58" s="7"/>
      <c r="J58" s="7"/>
      <c r="K58" s="7"/>
      <c r="L58" s="7"/>
      <c r="M58" s="7"/>
      <c r="N58" s="46">
        <f t="shared" si="2"/>
        <v>10</v>
      </c>
      <c r="O58" s="8"/>
    </row>
    <row r="59" spans="1:15">
      <c r="A59" s="57"/>
      <c r="B59" s="10">
        <v>19</v>
      </c>
      <c r="C59" s="55"/>
      <c r="D59" s="6" t="s">
        <v>35</v>
      </c>
      <c r="E59" s="6"/>
      <c r="F59" s="35">
        <v>10</v>
      </c>
      <c r="G59" s="7">
        <v>10</v>
      </c>
      <c r="H59" s="7"/>
      <c r="I59" s="7"/>
      <c r="J59" s="7"/>
      <c r="K59" s="7"/>
      <c r="L59" s="7"/>
      <c r="M59" s="7"/>
      <c r="N59" s="46">
        <f t="shared" si="2"/>
        <v>10</v>
      </c>
      <c r="O59" s="8"/>
    </row>
    <row r="60" spans="1:15">
      <c r="A60" s="57"/>
      <c r="B60" s="10">
        <v>20</v>
      </c>
      <c r="C60" s="55"/>
      <c r="D60" s="6" t="s">
        <v>43</v>
      </c>
      <c r="E60" s="6"/>
      <c r="F60" s="35">
        <v>20</v>
      </c>
      <c r="G60" s="7">
        <v>20</v>
      </c>
      <c r="H60" s="7"/>
      <c r="I60" s="7"/>
      <c r="J60" s="7"/>
      <c r="K60" s="7"/>
      <c r="L60" s="7"/>
      <c r="M60" s="7"/>
      <c r="N60" s="46">
        <f t="shared" si="2"/>
        <v>20</v>
      </c>
      <c r="O60" s="8"/>
    </row>
    <row r="61" spans="1:15">
      <c r="A61" s="57"/>
      <c r="B61" s="10">
        <v>24</v>
      </c>
      <c r="C61" s="6" t="s">
        <v>44</v>
      </c>
      <c r="D61" s="6" t="s">
        <v>44</v>
      </c>
      <c r="E61" s="6"/>
      <c r="F61" s="35">
        <v>260</v>
      </c>
      <c r="G61" s="7">
        <v>300</v>
      </c>
      <c r="H61" s="7"/>
      <c r="I61" s="7"/>
      <c r="J61" s="7"/>
      <c r="K61" s="7"/>
      <c r="L61" s="7"/>
      <c r="M61" s="7"/>
      <c r="N61" s="46">
        <f t="shared" si="2"/>
        <v>300</v>
      </c>
      <c r="O61" s="8" t="s">
        <v>94</v>
      </c>
    </row>
    <row r="62" spans="1:15">
      <c r="A62" s="57"/>
      <c r="B62" s="61">
        <v>25</v>
      </c>
      <c r="C62" s="53" t="s">
        <v>45</v>
      </c>
      <c r="D62" s="6" t="s">
        <v>61</v>
      </c>
      <c r="E62" s="6"/>
      <c r="F62" s="35">
        <v>200</v>
      </c>
      <c r="G62" s="7">
        <v>200</v>
      </c>
      <c r="H62" s="7"/>
      <c r="I62" s="7"/>
      <c r="J62" s="7"/>
      <c r="K62" s="7"/>
      <c r="L62" s="7"/>
      <c r="M62" s="7"/>
      <c r="N62" s="46">
        <f t="shared" si="2"/>
        <v>200</v>
      </c>
      <c r="O62" s="8"/>
    </row>
    <row r="63" spans="1:15" ht="15.75" thickBot="1">
      <c r="A63" s="57"/>
      <c r="B63" s="61"/>
      <c r="C63" s="53"/>
      <c r="D63" s="37" t="s">
        <v>10</v>
      </c>
      <c r="E63" s="6"/>
      <c r="F63" s="35">
        <v>491</v>
      </c>
      <c r="G63" s="7">
        <v>303</v>
      </c>
      <c r="H63" s="7"/>
      <c r="I63" s="7"/>
      <c r="J63" s="7"/>
      <c r="K63" s="7"/>
      <c r="L63" s="7"/>
      <c r="M63" s="7">
        <v>170</v>
      </c>
      <c r="N63" s="46">
        <f t="shared" si="2"/>
        <v>473</v>
      </c>
      <c r="O63" s="8"/>
    </row>
    <row r="64" spans="1:15" ht="15.75" hidden="1" thickBot="1">
      <c r="A64" s="58"/>
      <c r="B64" s="62"/>
      <c r="C64" s="54"/>
      <c r="D64" s="21" t="s">
        <v>47</v>
      </c>
      <c r="E64" s="21"/>
      <c r="F64" s="41">
        <v>0</v>
      </c>
      <c r="G64" s="22"/>
      <c r="H64" s="22"/>
      <c r="I64" s="22"/>
      <c r="J64" s="22"/>
      <c r="K64" s="22"/>
      <c r="L64" s="22"/>
      <c r="M64" s="22"/>
      <c r="N64" s="47">
        <f t="shared" si="2"/>
        <v>0</v>
      </c>
      <c r="O64" s="23"/>
    </row>
    <row r="65" spans="1:15">
      <c r="A65" s="56">
        <v>5</v>
      </c>
      <c r="B65" s="24">
        <v>1</v>
      </c>
      <c r="C65" s="13" t="s">
        <v>36</v>
      </c>
      <c r="D65" s="13" t="s">
        <v>32</v>
      </c>
      <c r="E65" s="13"/>
      <c r="F65" s="34">
        <v>846.52599999999995</v>
      </c>
      <c r="G65" s="14">
        <v>800</v>
      </c>
      <c r="H65" s="14"/>
      <c r="I65" s="14"/>
      <c r="J65" s="14"/>
      <c r="K65" s="14"/>
      <c r="L65" s="14"/>
      <c r="M65" s="14">
        <v>50</v>
      </c>
      <c r="N65" s="45">
        <f t="shared" si="2"/>
        <v>850</v>
      </c>
      <c r="O65" s="15"/>
    </row>
    <row r="66" spans="1:15" ht="15.75" thickBot="1">
      <c r="A66" s="58"/>
      <c r="B66" s="25">
        <v>2</v>
      </c>
      <c r="C66" s="21"/>
      <c r="D66" s="21" t="s">
        <v>33</v>
      </c>
      <c r="E66" s="21"/>
      <c r="F66" s="41">
        <v>20</v>
      </c>
      <c r="G66" s="22">
        <v>20</v>
      </c>
      <c r="H66" s="22"/>
      <c r="I66" s="22"/>
      <c r="J66" s="22">
        <v>700</v>
      </c>
      <c r="K66" s="22"/>
      <c r="L66" s="22"/>
      <c r="M66" s="22"/>
      <c r="N66" s="47">
        <f t="shared" si="2"/>
        <v>720</v>
      </c>
      <c r="O66" s="23" t="s">
        <v>101</v>
      </c>
    </row>
    <row r="67" spans="1:15" s="2" customFormat="1" ht="15.75" thickBot="1">
      <c r="A67" s="50" t="s">
        <v>60</v>
      </c>
      <c r="B67" s="51"/>
      <c r="C67" s="51"/>
      <c r="D67" s="16"/>
      <c r="E67" s="16"/>
      <c r="F67" s="36">
        <v>10199.585999999999</v>
      </c>
      <c r="G67" s="17">
        <f t="shared" ref="G67:N67" si="3">SUM(G12:G66)</f>
        <v>5899.625</v>
      </c>
      <c r="H67" s="17">
        <f t="shared" si="3"/>
        <v>0</v>
      </c>
      <c r="I67" s="17">
        <f t="shared" si="3"/>
        <v>0</v>
      </c>
      <c r="J67" s="17">
        <f t="shared" si="3"/>
        <v>700</v>
      </c>
      <c r="K67" s="17">
        <f t="shared" si="3"/>
        <v>100</v>
      </c>
      <c r="L67" s="17">
        <f t="shared" si="3"/>
        <v>1200</v>
      </c>
      <c r="M67" s="17">
        <f t="shared" si="3"/>
        <v>3000.33</v>
      </c>
      <c r="N67" s="36">
        <f t="shared" si="3"/>
        <v>10899.955</v>
      </c>
      <c r="O67" s="18"/>
    </row>
    <row r="70" spans="1:15">
      <c r="A70" s="38" t="s">
        <v>75</v>
      </c>
      <c r="F70" s="1">
        <v>0.41400000000066939</v>
      </c>
      <c r="G70" s="1">
        <f t="shared" ref="G70:N70" si="4">G9-G67</f>
        <v>0.375</v>
      </c>
      <c r="H70" s="1">
        <f t="shared" si="4"/>
        <v>0</v>
      </c>
      <c r="I70" s="1">
        <f t="shared" si="4"/>
        <v>0</v>
      </c>
      <c r="J70" s="1">
        <f t="shared" si="4"/>
        <v>-200</v>
      </c>
      <c r="K70" s="1">
        <f t="shared" si="4"/>
        <v>0</v>
      </c>
      <c r="L70" s="1">
        <f t="shared" si="4"/>
        <v>0</v>
      </c>
      <c r="M70" s="1">
        <f t="shared" si="4"/>
        <v>-0.32999999999992724</v>
      </c>
      <c r="N70" s="1">
        <f t="shared" si="4"/>
        <v>-199.95499999999993</v>
      </c>
    </row>
    <row r="71" spans="1:15">
      <c r="A71" s="38" t="s">
        <v>80</v>
      </c>
      <c r="F71" s="1">
        <v>0</v>
      </c>
      <c r="G71" s="1">
        <f>IF(G70&gt;300,(G70-300)*0.15,0)</f>
        <v>0</v>
      </c>
      <c r="N71" s="1">
        <f>IF(N70&gt;300,(N70-300)*0.15,0)</f>
        <v>0</v>
      </c>
    </row>
    <row r="72" spans="1:15" s="2" customFormat="1">
      <c r="A72" s="39" t="s">
        <v>81</v>
      </c>
      <c r="F72" s="40">
        <v>0.41400000000066939</v>
      </c>
      <c r="G72" s="40">
        <f>G70-G71</f>
        <v>0.375</v>
      </c>
      <c r="H72" s="40">
        <f t="shared" ref="H72:N72" si="5">H70-H71</f>
        <v>0</v>
      </c>
      <c r="I72" s="40">
        <f t="shared" si="5"/>
        <v>0</v>
      </c>
      <c r="J72" s="40">
        <f t="shared" si="5"/>
        <v>-200</v>
      </c>
      <c r="K72" s="40">
        <f t="shared" si="5"/>
        <v>0</v>
      </c>
      <c r="L72" s="40">
        <f t="shared" si="5"/>
        <v>0</v>
      </c>
      <c r="M72" s="40">
        <f t="shared" si="5"/>
        <v>-0.32999999999992724</v>
      </c>
      <c r="N72" s="40">
        <f t="shared" si="5"/>
        <v>-199.95499999999993</v>
      </c>
    </row>
    <row r="79" spans="1:15" ht="38.25" customHeight="1"/>
  </sheetData>
  <mergeCells count="20">
    <mergeCell ref="A1:C1"/>
    <mergeCell ref="C62:C64"/>
    <mergeCell ref="B62:B64"/>
    <mergeCell ref="A11:C11"/>
    <mergeCell ref="A12:A17"/>
    <mergeCell ref="A29:A64"/>
    <mergeCell ref="C29:C31"/>
    <mergeCell ref="C35:C37"/>
    <mergeCell ref="A4:A5"/>
    <mergeCell ref="A9:C9"/>
    <mergeCell ref="A67:C67"/>
    <mergeCell ref="C12:C17"/>
    <mergeCell ref="C38:C45"/>
    <mergeCell ref="C46:C60"/>
    <mergeCell ref="C32:C34"/>
    <mergeCell ref="A18:A20"/>
    <mergeCell ref="A21:A28"/>
    <mergeCell ref="C21:C28"/>
    <mergeCell ref="A65:A66"/>
    <mergeCell ref="C18:C20"/>
  </mergeCells>
  <phoneticPr fontId="0" type="noConversion"/>
  <pageMargins left="0.19685039370078741" right="0.19685039370078741" top="0.55118110236220474" bottom="0.35433070866141736" header="0.19685039370078741" footer="0.15748031496062992"/>
  <pageSetup paperSize="9" scale="60" fitToWidth="2" orientation="landscape" r:id="rId1"/>
  <headerFooter>
    <oddHeader>&amp;LČESKÝ SVAZ TANEČNÍHO SPORTU
Finanční plán na rok 2015&amp;RPodklad pro jednání prezidia ČSTS
17.11.2014</oddHeader>
    <oddFooter>&amp;RStrana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Plán 2014</vt:lpstr>
      <vt:lpstr>'Plán 2014'!Názvy_tisku</vt:lpstr>
      <vt:lpstr>'Plán 2014'!Oblast_tisku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leoš</dc:creator>
  <cp:lastModifiedBy>Pino</cp:lastModifiedBy>
  <cp:lastPrinted>2014-11-09T17:25:56Z</cp:lastPrinted>
  <dcterms:created xsi:type="dcterms:W3CDTF">2011-11-19T21:18:45Z</dcterms:created>
  <dcterms:modified xsi:type="dcterms:W3CDTF">2014-12-03T15:27:10Z</dcterms:modified>
</cp:coreProperties>
</file>